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ufgabe 1" sheetId="1" r:id="rId1"/>
    <sheet name="Aufgabe 2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<sst xmlns="http://schemas.openxmlformats.org/spreadsheetml/2006/main" count="59" uniqueCount="49">
  <si>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Eingangsgrößen</t>
  </si>
  <si>
    <t>Ausgangsgrößen</t>
  </si>
  <si>
    <t>Seitenlänge eines Rechtecks:</t>
  </si>
  <si>
    <t>A =</t>
  </si>
  <si>
    <t>b =</t>
  </si>
  <si>
    <t>a =</t>
  </si>
  <si>
    <t>Oberflächeninhalt eines Quaders:</t>
  </si>
  <si>
    <t>Volumen einer Kugel:</t>
  </si>
  <si>
    <t>Durchmesser einer Kugel:</t>
  </si>
  <si>
    <t>Oberfläche eines Kreiskegels:</t>
  </si>
  <si>
    <t>Länge =</t>
  </si>
  <si>
    <t>Breite =</t>
  </si>
  <si>
    <t>d =</t>
  </si>
  <si>
    <t>Reihe 1</t>
  </si>
  <si>
    <t>Reihe 2</t>
  </si>
  <si>
    <t>Reihe 3</t>
  </si>
  <si>
    <t>Anzahl der Daten in einer Reihe:</t>
  </si>
  <si>
    <t>Summe der Daten in einer Reihe:</t>
  </si>
  <si>
    <t>Größter Wert der Daten in einer Reihe:</t>
  </si>
  <si>
    <t>Kleinster Wert der Daten in einer Reihe:</t>
  </si>
  <si>
    <t>Größter Wert aller Daten der Reihen 1 - 3:</t>
  </si>
  <si>
    <t>V =</t>
  </si>
  <si>
    <t>h =</t>
  </si>
  <si>
    <t>r =</t>
  </si>
  <si>
    <t>Ao =</t>
  </si>
  <si>
    <t>Höhe =</t>
  </si>
  <si>
    <t>Anzahl aller Daten der Reihen  2 und 3:</t>
  </si>
  <si>
    <t>Kleinster Wert aller Daten der Reihen 1 und 3:</t>
  </si>
  <si>
    <t xml:space="preserve">Länge einer Kathete in einem rechtwinkligen </t>
  </si>
  <si>
    <t>c =</t>
  </si>
  <si>
    <t>Höhe in einem gleichschenkligen Dreieck (Basis a):</t>
  </si>
  <si>
    <t>Quadratwurzel aus der Summe aller Daten der Reihe 3:</t>
  </si>
  <si>
    <t>Absoluter Betrag aus der Differenz der Zahlen 23,8 und 39,4 aus Reihe 2:</t>
  </si>
  <si>
    <r>
      <t xml:space="preserve">Quotient aus den Zahlen 19,8 aus Reihe 3 und 35,7 aus Reihe 1:
</t>
    </r>
    <r>
      <rPr>
        <i/>
        <sz val="10"/>
        <rFont val="Arial"/>
        <family val="2"/>
      </rPr>
      <t>(Runden Sie das Ergebnis auf 2 Dezimalstellen!)</t>
    </r>
  </si>
  <si>
    <t>Abweichg. vom MW</t>
  </si>
  <si>
    <t>Aufgabe 1:</t>
  </si>
  <si>
    <t>Aufgabe 2:</t>
  </si>
  <si>
    <t>x =</t>
  </si>
  <si>
    <t>WERT =</t>
  </si>
  <si>
    <t>arithmetisches Mittel der Daten in einer Reihe:</t>
  </si>
  <si>
    <t>Summe aller Daten der Reihen 1 - 3::</t>
  </si>
  <si>
    <t>Abweichung vom Mittelwert der Daten in einer Reihe:
(hellgrün)</t>
  </si>
  <si>
    <t>Aufgabe</t>
  </si>
  <si>
    <t>Dreieck (Hypotenuse c:</t>
  </si>
  <si>
    <r>
      <t xml:space="preserve">Durchschnittliche Abweichung der Daten einer Reihe von ihrem Mittelwert (hellblau)
</t>
    </r>
    <r>
      <rPr>
        <i/>
        <sz val="10"/>
        <rFont val="Arial"/>
        <family val="2"/>
      </rPr>
      <t>(Runden Sie das Ergebnis auf 1 Dezimalstelle!)</t>
    </r>
    <r>
      <rPr>
        <sz val="10"/>
        <rFont val="Arial"/>
        <family val="0"/>
      </rPr>
      <t xml:space="preserve">
</t>
    </r>
  </si>
  <si>
    <r>
      <t>Differenz aus der jeweils letzten und ersten Zahl jeder Datenreihe 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):</t>
    </r>
  </si>
  <si>
    <r>
      <t xml:space="preserve">Summe der absoluten Beträge aus den Lösungen der Aufgabe * </t>
    </r>
    <r>
      <rPr>
        <i/>
        <sz val="10"/>
        <rFont val="Arial"/>
        <family val="2"/>
      </rPr>
      <t>(vorhergehende Aufgabe)</t>
    </r>
    <r>
      <rPr>
        <sz val="10"/>
        <rFont val="Arial"/>
        <family val="0"/>
      </rPr>
      <t>:</t>
    </r>
  </si>
  <si>
    <t>Summe aller Daten der Reihen 1 und 3:</t>
  </si>
  <si>
    <t>Mittelwert aller Daten der Reihen 2 und 3: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</si>
</sst>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cm&quot;"/>
    <numFmt numFmtId="173" formatCode="0.0\ &quot;cm³&quot;"/>
    <numFmt numFmtId="174" formatCode="0.0\ &quot;cm&quot;"/>
    <numFmt numFmtId="175" formatCode="0\ &quot;cm²&quot;"/>
    <numFmt numFmtId="176" formatCode="0\ &quot;cm³&quot;"/>
    <numFmt numFmtId="177" formatCode="0.0\ &quot;cm²&quot;"/>
    <numFmt numFmtId="178" formatCode="0.0"/>
    <numFmt numFmtId="179" formatCode="0.00\ &quot;cm²&quot;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\ 0\ &quot;cm³&quot;"/>
    <numFmt numFmtId="190" formatCode="0.\ 0\ &quot;cm²&quot;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9" xfId="0" applyBorder="1" applyAlignment="1">
      <alignment/>
    </xf>
    <xf numFmtId="178" fontId="0" fillId="0" borderId="10" xfId="0" applyNumberFormat="1" applyBorder="1" applyAlignment="1">
      <alignment/>
    </xf>
    <xf numFmtId="178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178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right"/>
    </xf>
    <xf numFmtId="178" fontId="0" fillId="3" borderId="12" xfId="0" applyNumberFormat="1" applyFill="1" applyBorder="1" applyAlignment="1">
      <alignment horizontal="right"/>
    </xf>
    <xf numFmtId="172" fontId="0" fillId="4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177" fontId="0" fillId="4" borderId="12" xfId="0" applyNumberForma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8" xfId="0" applyFill="1" applyBorder="1" applyAlignment="1">
      <alignment horizontal="right"/>
    </xf>
    <xf numFmtId="172" fontId="0" fillId="4" borderId="8" xfId="0" applyNumberFormat="1" applyFill="1" applyBorder="1" applyAlignment="1">
      <alignment horizontal="center"/>
    </xf>
    <xf numFmtId="177" fontId="0" fillId="4" borderId="8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8" xfId="0" applyFill="1" applyBorder="1" applyAlignment="1">
      <alignment horizontal="center"/>
    </xf>
    <xf numFmtId="178" fontId="0" fillId="3" borderId="8" xfId="0" applyNumberFormat="1" applyFill="1" applyBorder="1" applyAlignment="1">
      <alignment/>
    </xf>
    <xf numFmtId="178" fontId="0" fillId="3" borderId="8" xfId="0" applyNumberForma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0" borderId="8" xfId="0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/>
    </xf>
    <xf numFmtId="0" fontId="2" fillId="0" borderId="13" xfId="0" applyFont="1" applyBorder="1" applyAlignment="1">
      <alignment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174" fontId="0" fillId="0" borderId="2" xfId="0" applyNumberFormat="1" applyBorder="1" applyAlignment="1">
      <alignment/>
    </xf>
    <xf numFmtId="174" fontId="0" fillId="0" borderId="0" xfId="0" applyNumberFormat="1" applyFill="1" applyBorder="1" applyAlignment="1">
      <alignment horizontal="right"/>
    </xf>
    <xf numFmtId="0" fontId="4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174" fontId="0" fillId="0" borderId="2" xfId="0" applyNumberForma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78" fontId="0" fillId="3" borderId="8" xfId="0" applyNumberFormat="1" applyFill="1" applyBorder="1" applyAlignment="1">
      <alignment vertical="center"/>
    </xf>
    <xf numFmtId="0" fontId="0" fillId="4" borderId="8" xfId="0" applyFill="1" applyBorder="1" applyAlignment="1">
      <alignment horizontal="right" vertical="center"/>
    </xf>
    <xf numFmtId="178" fontId="0" fillId="4" borderId="8" xfId="0" applyNumberFormat="1" applyFill="1" applyBorder="1" applyAlignment="1">
      <alignment horizontal="right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178" fontId="0" fillId="5" borderId="8" xfId="0" applyNumberForma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174" fontId="1" fillId="3" borderId="14" xfId="0" applyNumberFormat="1" applyFont="1" applyFill="1" applyBorder="1" applyAlignment="1">
      <alignment/>
    </xf>
    <xf numFmtId="0" fontId="1" fillId="0" borderId="5" xfId="0" applyFont="1" applyBorder="1" applyAlignment="1">
      <alignment horizontal="right"/>
    </xf>
    <xf numFmtId="177" fontId="1" fillId="0" borderId="0" xfId="0" applyNumberFormat="1" applyFont="1" applyBorder="1" applyAlignment="1">
      <alignment horizontal="center"/>
    </xf>
    <xf numFmtId="177" fontId="1" fillId="3" borderId="14" xfId="0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4" fontId="0" fillId="0" borderId="3" xfId="0" applyNumberFormat="1" applyBorder="1" applyAlignment="1">
      <alignment/>
    </xf>
    <xf numFmtId="0" fontId="1" fillId="0" borderId="6" xfId="0" applyFont="1" applyBorder="1" applyAlignment="1">
      <alignment horizontal="right"/>
    </xf>
    <xf numFmtId="189" fontId="1" fillId="3" borderId="14" xfId="0" applyNumberFormat="1" applyFont="1" applyFill="1" applyBorder="1" applyAlignment="1">
      <alignment/>
    </xf>
    <xf numFmtId="190" fontId="1" fillId="3" borderId="14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5" xfId="0" applyFill="1" applyBorder="1" applyAlignment="1">
      <alignment horizontal="right" vertical="top"/>
    </xf>
    <xf numFmtId="0" fontId="0" fillId="0" borderId="3" xfId="0" applyBorder="1" applyAlignment="1">
      <alignment vertical="center"/>
    </xf>
    <xf numFmtId="178" fontId="1" fillId="3" borderId="14" xfId="0" applyNumberFormat="1" applyFont="1" applyFill="1" applyBorder="1" applyAlignment="1">
      <alignment vertical="center"/>
    </xf>
    <xf numFmtId="177" fontId="0" fillId="0" borderId="17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0" borderId="6" xfId="0" applyNumberFormat="1" applyBorder="1" applyAlignment="1">
      <alignment/>
    </xf>
    <xf numFmtId="189" fontId="0" fillId="0" borderId="6" xfId="0" applyNumberFormat="1" applyBorder="1" applyAlignment="1">
      <alignment/>
    </xf>
    <xf numFmtId="174" fontId="0" fillId="0" borderId="4" xfId="0" applyNumberFormat="1" applyFill="1" applyBorder="1" applyAlignment="1">
      <alignment horizontal="right"/>
    </xf>
    <xf numFmtId="174" fontId="0" fillId="0" borderId="5" xfId="0" applyNumberFormat="1" applyFill="1" applyBorder="1" applyAlignment="1">
      <alignment horizontal="right" vertical="top"/>
    </xf>
    <xf numFmtId="174" fontId="0" fillId="0" borderId="18" xfId="0" applyNumberFormat="1" applyBorder="1" applyAlignment="1">
      <alignment/>
    </xf>
    <xf numFmtId="2" fontId="0" fillId="3" borderId="8" xfId="0" applyNumberFormat="1" applyFill="1" applyBorder="1" applyAlignment="1">
      <alignment vertical="center"/>
    </xf>
    <xf numFmtId="173" fontId="0" fillId="0" borderId="3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8" fontId="0" fillId="2" borderId="11" xfId="0" applyNumberFormat="1" applyFill="1" applyBorder="1" applyAlignment="1">
      <alignment horizontal="center"/>
    </xf>
    <xf numFmtId="178" fontId="0" fillId="0" borderId="21" xfId="0" applyNumberFormat="1" applyBorder="1" applyAlignment="1">
      <alignment horizontal="right"/>
    </xf>
    <xf numFmtId="178" fontId="0" fillId="0" borderId="21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50.00390625" style="0" customWidth="1"/>
    <col min="2" max="2" width="13.140625" style="0" customWidth="1"/>
    <col min="3" max="3" width="12.7109375" style="0" customWidth="1"/>
    <col min="4" max="4" width="14.140625" style="0" customWidth="1"/>
    <col min="5" max="5" width="13.140625" style="0" customWidth="1"/>
    <col min="6" max="6" width="14.140625" style="0" customWidth="1"/>
    <col min="7" max="7" width="13.7109375" style="0" customWidth="1"/>
  </cols>
  <sheetData>
    <row r="1" spans="1:7" ht="25.5">
      <c r="A1" s="55" t="s">
        <v>35</v>
      </c>
      <c r="B1" s="56" t="s">
        <v>13</v>
      </c>
      <c r="C1" s="47" t="s">
        <v>34</v>
      </c>
      <c r="D1" s="56" t="s">
        <v>14</v>
      </c>
      <c r="E1" s="47" t="s">
        <v>34</v>
      </c>
      <c r="F1" s="56" t="s">
        <v>15</v>
      </c>
      <c r="G1" s="47" t="s">
        <v>34</v>
      </c>
    </row>
    <row r="2" spans="1:7" ht="12.75">
      <c r="A2" s="15"/>
      <c r="B2" s="16">
        <v>27.6</v>
      </c>
      <c r="C2" s="17">
        <f>B2-$B$13</f>
        <v>-0.7000000000000028</v>
      </c>
      <c r="D2" s="13">
        <v>36.5</v>
      </c>
      <c r="E2" s="18">
        <f>D2-$D$13</f>
        <v>8.599999999999998</v>
      </c>
      <c r="F2" s="13">
        <v>27.5</v>
      </c>
      <c r="G2" s="19">
        <f aca="true" t="shared" si="0" ref="G2:G7">F2-$F$13</f>
        <v>1.2000000000000028</v>
      </c>
    </row>
    <row r="3" spans="1:7" ht="12.75">
      <c r="A3" s="15"/>
      <c r="B3" s="16">
        <v>38.5</v>
      </c>
      <c r="C3" s="17">
        <f aca="true" t="shared" si="1" ref="C3:C9">B3-$B$13</f>
        <v>10.199999999999996</v>
      </c>
      <c r="D3" s="13">
        <v>23.8</v>
      </c>
      <c r="E3" s="18">
        <f aca="true" t="shared" si="2" ref="E3:E8">D3-$D$13</f>
        <v>-4.100000000000001</v>
      </c>
      <c r="F3" s="13">
        <v>31.9</v>
      </c>
      <c r="G3" s="19">
        <f t="shared" si="0"/>
        <v>5.600000000000001</v>
      </c>
    </row>
    <row r="4" spans="1:7" ht="12.75">
      <c r="A4" s="15"/>
      <c r="B4" s="16">
        <v>19.9</v>
      </c>
      <c r="C4" s="17">
        <f t="shared" si="1"/>
        <v>-8.400000000000006</v>
      </c>
      <c r="D4" s="13">
        <v>19.8</v>
      </c>
      <c r="E4" s="18">
        <f t="shared" si="2"/>
        <v>-8.100000000000001</v>
      </c>
      <c r="F4" s="13">
        <v>23.8</v>
      </c>
      <c r="G4" s="19">
        <f t="shared" si="0"/>
        <v>-2.4999999999999964</v>
      </c>
    </row>
    <row r="5" spans="1:7" ht="12.75">
      <c r="A5" s="15"/>
      <c r="B5" s="16">
        <v>29.4</v>
      </c>
      <c r="C5" s="17">
        <f t="shared" si="1"/>
        <v>1.0999999999999943</v>
      </c>
      <c r="D5" s="13">
        <v>39.4</v>
      </c>
      <c r="E5" s="18">
        <f t="shared" si="2"/>
        <v>11.499999999999996</v>
      </c>
      <c r="F5" s="13">
        <v>19.8</v>
      </c>
      <c r="G5" s="19">
        <f t="shared" si="0"/>
        <v>-6.4999999999999964</v>
      </c>
    </row>
    <row r="6" spans="1:7" ht="12.75">
      <c r="A6" s="15"/>
      <c r="B6" s="16">
        <v>35.7</v>
      </c>
      <c r="C6" s="17">
        <f t="shared" si="1"/>
        <v>7.399999999999999</v>
      </c>
      <c r="D6" s="13">
        <v>17.8</v>
      </c>
      <c r="E6" s="18">
        <f t="shared" si="2"/>
        <v>-10.100000000000001</v>
      </c>
      <c r="F6" s="13">
        <v>28.1</v>
      </c>
      <c r="G6" s="19">
        <f t="shared" si="0"/>
        <v>1.8000000000000043</v>
      </c>
    </row>
    <row r="7" spans="1:7" ht="12.75">
      <c r="A7" s="15"/>
      <c r="B7" s="16">
        <v>22.8</v>
      </c>
      <c r="C7" s="17">
        <f t="shared" si="1"/>
        <v>-5.5000000000000036</v>
      </c>
      <c r="D7" s="13">
        <v>28.6</v>
      </c>
      <c r="E7" s="18">
        <f t="shared" si="2"/>
        <v>0.6999999999999993</v>
      </c>
      <c r="F7" s="13">
        <v>26.7</v>
      </c>
      <c r="G7" s="19">
        <f t="shared" si="0"/>
        <v>0.40000000000000213</v>
      </c>
    </row>
    <row r="8" spans="1:7" ht="12.75">
      <c r="A8" s="15"/>
      <c r="B8" s="16">
        <v>18.5</v>
      </c>
      <c r="C8" s="17">
        <f t="shared" si="1"/>
        <v>-9.800000000000004</v>
      </c>
      <c r="D8" s="13">
        <v>29.4</v>
      </c>
      <c r="E8" s="18">
        <f t="shared" si="2"/>
        <v>1.4999999999999964</v>
      </c>
      <c r="F8" s="13"/>
      <c r="G8" s="13"/>
    </row>
    <row r="9" spans="1:7" ht="13.5" thickBot="1">
      <c r="A9" s="57"/>
      <c r="B9" s="20">
        <v>34</v>
      </c>
      <c r="C9" s="96">
        <f t="shared" si="1"/>
        <v>5.699999999999996</v>
      </c>
      <c r="D9" s="21"/>
      <c r="E9" s="22"/>
      <c r="F9" s="23"/>
      <c r="G9" s="21"/>
    </row>
    <row r="10" spans="1:7" ht="12.75">
      <c r="A10" s="57"/>
      <c r="B10" s="97"/>
      <c r="C10" s="98"/>
      <c r="D10" s="99"/>
      <c r="E10" s="100"/>
      <c r="F10" s="101"/>
      <c r="G10" s="99"/>
    </row>
    <row r="11" spans="1:7" ht="12.75">
      <c r="A11" s="13" t="s">
        <v>17</v>
      </c>
      <c r="B11" s="24">
        <f>SUM(B2:B9)</f>
        <v>226.40000000000003</v>
      </c>
      <c r="C11" s="25"/>
      <c r="D11" s="26">
        <f>SUM(D2:D9)</f>
        <v>195.3</v>
      </c>
      <c r="E11" s="27"/>
      <c r="F11" s="28">
        <f>SUM(F2:F9)</f>
        <v>157.79999999999998</v>
      </c>
      <c r="G11" s="29"/>
    </row>
    <row r="12" spans="1:7" ht="12.75">
      <c r="A12" s="13" t="s">
        <v>16</v>
      </c>
      <c r="B12" s="30">
        <f>COUNT(B2:B9)</f>
        <v>8</v>
      </c>
      <c r="C12" s="31"/>
      <c r="D12" s="30">
        <f>COUNT(D2:D9)</f>
        <v>7</v>
      </c>
      <c r="E12" s="32"/>
      <c r="F12" s="33">
        <f>COUNT(F2:F9)</f>
        <v>6</v>
      </c>
      <c r="G12" s="34"/>
    </row>
    <row r="13" spans="1:7" ht="12.75">
      <c r="A13" s="13" t="s">
        <v>39</v>
      </c>
      <c r="B13" s="33">
        <f>B11/B12</f>
        <v>28.300000000000004</v>
      </c>
      <c r="C13" s="35"/>
      <c r="D13" s="33">
        <f>D11/D12</f>
        <v>27.900000000000002</v>
      </c>
      <c r="E13" s="35"/>
      <c r="F13" s="33">
        <f>F11/F12</f>
        <v>26.299999999999997</v>
      </c>
      <c r="G13" s="34"/>
    </row>
    <row r="14" spans="1:7" ht="12.75">
      <c r="A14" s="13" t="s">
        <v>18</v>
      </c>
      <c r="B14" s="36">
        <f>MAX(B2:B9)</f>
        <v>38.5</v>
      </c>
      <c r="C14" s="35"/>
      <c r="D14" s="33">
        <f>MAX(D2:D9)</f>
        <v>39.4</v>
      </c>
      <c r="E14" s="35"/>
      <c r="F14" s="33">
        <f>MAX(F2:F9)</f>
        <v>31.9</v>
      </c>
      <c r="G14" s="34"/>
    </row>
    <row r="15" spans="1:7" ht="12.75">
      <c r="A15" s="13" t="s">
        <v>19</v>
      </c>
      <c r="B15" s="37">
        <f>MIN(B2:B9)</f>
        <v>18.5</v>
      </c>
      <c r="C15" s="35"/>
      <c r="D15" s="30">
        <f>MIN(D2:D9)</f>
        <v>17.8</v>
      </c>
      <c r="E15" s="35"/>
      <c r="F15" s="33">
        <f>MIN(F2:F9)</f>
        <v>19.8</v>
      </c>
      <c r="G15" s="34"/>
    </row>
    <row r="16" spans="1:7" ht="12.75">
      <c r="A16" s="13" t="s">
        <v>40</v>
      </c>
      <c r="B16" s="36">
        <f>SUM(B2:B9,D2:D8,F2:F7)</f>
        <v>579.5000000000001</v>
      </c>
      <c r="C16" s="38"/>
      <c r="D16" s="38"/>
      <c r="E16" s="38"/>
      <c r="F16" s="38"/>
      <c r="G16" s="38"/>
    </row>
    <row r="17" spans="1:7" ht="12.75">
      <c r="A17" s="13" t="s">
        <v>47</v>
      </c>
      <c r="B17" s="36">
        <f>SUM(B2:B9,F2:F7)</f>
        <v>384.20000000000005</v>
      </c>
      <c r="C17" s="38"/>
      <c r="D17" s="38"/>
      <c r="E17" s="38"/>
      <c r="F17" s="38"/>
      <c r="G17" s="38"/>
    </row>
    <row r="18" spans="1:7" ht="12.75">
      <c r="A18" s="13" t="s">
        <v>26</v>
      </c>
      <c r="B18" s="33">
        <f>COUNT(D2:D8,F2:F7)</f>
        <v>13</v>
      </c>
      <c r="C18" s="38"/>
      <c r="D18" s="38"/>
      <c r="E18" s="38"/>
      <c r="F18" s="38"/>
      <c r="G18" s="38"/>
    </row>
    <row r="19" spans="1:7" ht="12.75">
      <c r="A19" s="13" t="s">
        <v>20</v>
      </c>
      <c r="B19" s="36">
        <f>MAX(B2:B9,D2:D8,F2:F7)</f>
        <v>39.4</v>
      </c>
      <c r="C19" s="38"/>
      <c r="D19" s="38"/>
      <c r="E19" s="38"/>
      <c r="F19" s="38"/>
      <c r="G19" s="38"/>
    </row>
    <row r="20" spans="1:7" ht="12.75">
      <c r="A20" s="13" t="s">
        <v>27</v>
      </c>
      <c r="B20" s="36">
        <f>MIN(B2:B9,F2:F9)</f>
        <v>18.5</v>
      </c>
      <c r="C20" s="38"/>
      <c r="D20" s="38"/>
      <c r="E20" s="38"/>
      <c r="F20" s="38"/>
      <c r="G20" s="38"/>
    </row>
    <row r="21" spans="1:7" ht="12.75">
      <c r="A21" s="13" t="s">
        <v>48</v>
      </c>
      <c r="B21" s="36">
        <f>AVERAGE(D2:D8,F2:F7)</f>
        <v>27.161538461538463</v>
      </c>
      <c r="C21" s="38"/>
      <c r="D21" s="38"/>
      <c r="E21" s="38"/>
      <c r="F21" s="38"/>
      <c r="G21" s="38"/>
    </row>
    <row r="22" spans="1:7" ht="13.5" customHeight="1">
      <c r="A22" s="39" t="s">
        <v>31</v>
      </c>
      <c r="B22" s="38"/>
      <c r="C22" s="38"/>
      <c r="D22" s="38"/>
      <c r="E22" s="38"/>
      <c r="F22" s="58">
        <f>SQRT(SUM(F2:F7))</f>
        <v>12.561846997953763</v>
      </c>
      <c r="G22" s="38"/>
    </row>
    <row r="23" spans="1:7" ht="25.5">
      <c r="A23" s="39" t="s">
        <v>32</v>
      </c>
      <c r="B23" s="38"/>
      <c r="C23" s="38"/>
      <c r="D23" s="58">
        <f>ABS(D3-D5)</f>
        <v>15.599999999999998</v>
      </c>
      <c r="E23" s="38"/>
      <c r="F23" s="38"/>
      <c r="G23" s="38"/>
    </row>
    <row r="24" spans="1:7" ht="38.25">
      <c r="A24" s="39" t="s">
        <v>33</v>
      </c>
      <c r="B24" s="91">
        <f>F5/B6</f>
        <v>0.5546218487394958</v>
      </c>
      <c r="C24" s="59"/>
      <c r="D24" s="59"/>
      <c r="E24" s="59"/>
      <c r="F24" s="59"/>
      <c r="G24" s="59"/>
    </row>
    <row r="25" spans="1:7" ht="25.5">
      <c r="A25" s="39" t="s">
        <v>45</v>
      </c>
      <c r="B25" s="58">
        <f>B9-B2</f>
        <v>6.399999999999999</v>
      </c>
      <c r="C25" s="59"/>
      <c r="D25" s="58">
        <f>D8-D2</f>
        <v>-7.100000000000001</v>
      </c>
      <c r="E25" s="59"/>
      <c r="F25" s="58">
        <f>F7-F2</f>
        <v>-0.8000000000000007</v>
      </c>
      <c r="G25" s="59"/>
    </row>
    <row r="26" spans="1:7" ht="25.5">
      <c r="A26" s="39" t="s">
        <v>46</v>
      </c>
      <c r="B26" s="58">
        <f>SUM(ABS(B25),ABS(D25),ABS(F25))</f>
        <v>14.3</v>
      </c>
      <c r="C26" s="60"/>
      <c r="D26" s="59"/>
      <c r="E26" s="59"/>
      <c r="F26" s="59"/>
      <c r="G26" s="59"/>
    </row>
    <row r="27" spans="1:7" ht="25.5">
      <c r="A27" s="39" t="s">
        <v>41</v>
      </c>
      <c r="B27" s="60"/>
      <c r="C27" s="61"/>
      <c r="D27" s="59"/>
      <c r="E27" s="61"/>
      <c r="F27" s="62"/>
      <c r="G27" s="59"/>
    </row>
    <row r="28" spans="1:7" ht="39" customHeight="1">
      <c r="A28" s="39" t="s">
        <v>44</v>
      </c>
      <c r="B28" s="60"/>
      <c r="C28" s="63">
        <f>(ABS(C2)+ABS(C3)+ABS(C4)+ABS(C5)+ABS(C6)+ABS(C7)+ABS(C8)+ABS(C9))/8</f>
        <v>6.1</v>
      </c>
      <c r="D28" s="64"/>
      <c r="E28" s="63">
        <f>(ABS(E2)+ABS(E3)+ABS(E4)+ABS(E5)+ABS(E6)+ABS(E7)+ABS(E8)+ABS(E9))/7</f>
        <v>6.371428571428571</v>
      </c>
      <c r="F28" s="64"/>
      <c r="G28" s="63">
        <f>(ABS(G2)+ABS(G3)+ABS(G4)+ABS(G5)+ABS(G6)+ABS(G7)+ABS(G8)+ABS(G9))/6</f>
        <v>3.0000000000000004</v>
      </c>
    </row>
  </sheetData>
  <printOptions/>
  <pageMargins left="0.3937007874015748" right="0.3937007874015748" top="0.984251968503937" bottom="0.3937007874015748" header="0.5118110236220472" footer="0.5118110236220472"/>
  <pageSetup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5" sqref="A25"/>
    </sheetView>
  </sheetViews>
  <sheetFormatPr defaultColWidth="11.421875" defaultRowHeight="12.75"/>
  <cols>
    <col min="1" max="1" width="47.7109375" style="0" customWidth="1"/>
    <col min="2" max="2" width="14.28125" style="0" customWidth="1"/>
    <col min="3" max="3" width="13.00390625" style="2" customWidth="1"/>
    <col min="4" max="4" width="14.00390625" style="0" customWidth="1"/>
    <col min="5" max="5" width="14.28125" style="2" customWidth="1"/>
    <col min="6" max="6" width="13.140625" style="0" customWidth="1"/>
    <col min="7" max="7" width="14.140625" style="0" customWidth="1"/>
  </cols>
  <sheetData>
    <row r="1" spans="1:6" ht="20.25">
      <c r="A1" s="10" t="s">
        <v>36</v>
      </c>
      <c r="E1"/>
      <c r="F1" s="2"/>
    </row>
    <row r="2" spans="1:6" ht="20.25">
      <c r="A2" s="10"/>
      <c r="E2"/>
      <c r="F2" s="2"/>
    </row>
    <row r="3" spans="1:6" ht="13.5" thickBot="1">
      <c r="A3" s="1" t="s">
        <v>42</v>
      </c>
      <c r="B3" s="93" t="s">
        <v>0</v>
      </c>
      <c r="C3" s="94"/>
      <c r="D3" s="1"/>
      <c r="E3" s="93" t="s">
        <v>1</v>
      </c>
      <c r="F3" s="95"/>
    </row>
    <row r="4" spans="1:6" ht="13.5" thickBot="1">
      <c r="A4" s="11" t="s">
        <v>2</v>
      </c>
      <c r="B4" s="7" t="s">
        <v>3</v>
      </c>
      <c r="C4" s="44">
        <v>84.5</v>
      </c>
      <c r="D4" s="83"/>
      <c r="E4" s="65" t="s">
        <v>5</v>
      </c>
      <c r="F4" s="66">
        <f>C4/C5</f>
        <v>13.629032258064516</v>
      </c>
    </row>
    <row r="5" spans="1:6" ht="13.5" thickBot="1">
      <c r="A5" s="3"/>
      <c r="B5" s="8" t="s">
        <v>4</v>
      </c>
      <c r="C5" s="45">
        <v>6.2</v>
      </c>
      <c r="D5" s="84"/>
      <c r="E5" s="67"/>
      <c r="F5" s="68"/>
    </row>
    <row r="6" spans="1:6" ht="13.5" thickBot="1">
      <c r="A6" s="4" t="s">
        <v>6</v>
      </c>
      <c r="B6" s="7" t="s">
        <v>10</v>
      </c>
      <c r="C6" s="43">
        <v>7.3</v>
      </c>
      <c r="D6" s="85"/>
      <c r="E6" s="65" t="s">
        <v>24</v>
      </c>
      <c r="F6" s="69">
        <f>2*(C6*C7+C6*C8+C7*C8)</f>
        <v>150.66</v>
      </c>
    </row>
    <row r="7" spans="1:6" ht="12.75">
      <c r="A7" s="4"/>
      <c r="B7" s="7" t="s">
        <v>11</v>
      </c>
      <c r="C7" s="70">
        <v>4.5</v>
      </c>
      <c r="D7" s="90"/>
      <c r="E7" s="71"/>
      <c r="F7" s="72"/>
    </row>
    <row r="8" spans="1:6" ht="13.5" thickBot="1">
      <c r="A8" s="3"/>
      <c r="B8" s="14" t="s">
        <v>25</v>
      </c>
      <c r="C8" s="45">
        <v>3.6</v>
      </c>
      <c r="D8" s="84"/>
      <c r="E8" s="67"/>
      <c r="F8" s="73"/>
    </row>
    <row r="9" spans="1:6" ht="13.5" thickBot="1">
      <c r="A9" s="5" t="s">
        <v>7</v>
      </c>
      <c r="B9" s="9" t="s">
        <v>12</v>
      </c>
      <c r="C9" s="74">
        <v>3.5</v>
      </c>
      <c r="D9" s="86"/>
      <c r="E9" s="75" t="s">
        <v>21</v>
      </c>
      <c r="F9" s="76">
        <f>4/3*PI()*(C9/2)^3</f>
        <v>22.44929750377706</v>
      </c>
    </row>
    <row r="10" spans="1:6" ht="13.5" thickBot="1">
      <c r="A10" s="5" t="s">
        <v>8</v>
      </c>
      <c r="B10" s="9" t="s">
        <v>21</v>
      </c>
      <c r="C10" s="92">
        <v>125</v>
      </c>
      <c r="D10" s="87"/>
      <c r="E10" s="75" t="s">
        <v>12</v>
      </c>
      <c r="F10" s="66">
        <f>2*(3*C10/4/PI())^(1/3)</f>
        <v>6.203504908993999</v>
      </c>
    </row>
    <row r="11" spans="1:6" ht="13.5" thickBot="1">
      <c r="A11" s="6" t="s">
        <v>9</v>
      </c>
      <c r="B11" s="7" t="s">
        <v>23</v>
      </c>
      <c r="C11" s="43">
        <v>3</v>
      </c>
      <c r="D11" s="85"/>
      <c r="E11" s="65" t="s">
        <v>24</v>
      </c>
      <c r="F11" s="77">
        <f>PI()*C11*(C11+SQRT(C11^2+C12^2))</f>
        <v>144.85239897304484</v>
      </c>
    </row>
    <row r="12" spans="1:6" ht="13.5" thickBot="1">
      <c r="A12" s="12"/>
      <c r="B12" s="8" t="s">
        <v>22</v>
      </c>
      <c r="C12" s="45">
        <v>12</v>
      </c>
      <c r="D12" s="84"/>
      <c r="E12" s="67"/>
      <c r="F12" s="73"/>
    </row>
    <row r="13" spans="1:6" ht="13.5" thickBot="1">
      <c r="A13" s="4" t="s">
        <v>30</v>
      </c>
      <c r="B13" s="7" t="s">
        <v>5</v>
      </c>
      <c r="C13" s="43">
        <v>6</v>
      </c>
      <c r="D13" s="85"/>
      <c r="E13" s="65" t="s">
        <v>22</v>
      </c>
      <c r="F13" s="66">
        <f>SQRT(C14^2-(C13/2)^2)</f>
        <v>9.539392014169456</v>
      </c>
    </row>
    <row r="14" spans="1:6" ht="13.5" thickBot="1">
      <c r="A14" s="4"/>
      <c r="B14" s="8" t="s">
        <v>4</v>
      </c>
      <c r="C14" s="45">
        <v>10</v>
      </c>
      <c r="D14" s="84"/>
      <c r="E14" s="41"/>
      <c r="F14" s="78"/>
    </row>
    <row r="15" spans="1:6" ht="13.5" thickBot="1">
      <c r="A15" s="42" t="s">
        <v>28</v>
      </c>
      <c r="B15" s="40" t="s">
        <v>4</v>
      </c>
      <c r="C15" s="46">
        <v>4</v>
      </c>
      <c r="D15" s="88"/>
      <c r="E15" s="79" t="s">
        <v>5</v>
      </c>
      <c r="F15" s="66">
        <f>SQRT(C16^2-C15^2)</f>
        <v>3</v>
      </c>
    </row>
    <row r="16" spans="1:6" ht="13.5" thickBot="1">
      <c r="A16" s="48" t="s">
        <v>43</v>
      </c>
      <c r="B16" s="49" t="s">
        <v>29</v>
      </c>
      <c r="C16" s="50">
        <v>5</v>
      </c>
      <c r="D16" s="89"/>
      <c r="E16" s="80"/>
      <c r="F16" s="51"/>
    </row>
    <row r="17" spans="1:6" ht="78" customHeight="1" thickBot="1">
      <c r="A17" s="54"/>
      <c r="B17" s="52" t="s">
        <v>37</v>
      </c>
      <c r="C17" s="53">
        <v>-7.5</v>
      </c>
      <c r="D17" s="81"/>
      <c r="E17" s="52" t="s">
        <v>38</v>
      </c>
      <c r="F17" s="82">
        <f>((2*C17^4-3/2*C17^2+5/4*C17-2)^2/((C17^4+2*C17^2)*(1/2*C17-5/2)))^(1/3)</f>
        <v>-12.378543863508801</v>
      </c>
    </row>
  </sheetData>
  <mergeCells count="2">
    <mergeCell ref="B3:C3"/>
    <mergeCell ref="E3:F3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r:id="rId3"/>
  <headerFooter alignWithMargins="0">
    <oddHeader>&amp;C&amp;F</oddHeader>
  </headerFooter>
  <legacyDrawing r:id="rId2"/>
  <oleObjects>
    <oleObject progId="Equation.3" shapeId="817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 und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SBBS</dc:creator>
  <cp:keywords/>
  <dc:description/>
  <cp:lastModifiedBy>Anwender</cp:lastModifiedBy>
  <cp:lastPrinted>2010-02-10T13:11:24Z</cp:lastPrinted>
  <dcterms:created xsi:type="dcterms:W3CDTF">2002-10-11T07:13:19Z</dcterms:created>
  <dcterms:modified xsi:type="dcterms:W3CDTF">2010-02-10T13:45:16Z</dcterms:modified>
  <cp:category/>
  <cp:version/>
  <cp:contentType/>
  <cp:contentStatus/>
</cp:coreProperties>
</file>